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misatonas-01\suido\Ｎｅｗ上下水道班\03下水道\26経営比較分析\R5\01_【秋田県市町村課126〆】公営企業に係る経営比較分析表（令和４年度決算）の分析等について（依頼）\02_報告\"/>
    </mc:Choice>
  </mc:AlternateContent>
  <xr:revisionPtr revIDLastSave="0" documentId="13_ncr:1_{EE487817-0A80-4A3E-B211-BA0C4BDD681B}" xr6:coauthVersionLast="47" xr6:coauthVersionMax="47" xr10:uidLastSave="{00000000-0000-0000-0000-000000000000}"/>
  <workbookProtection workbookAlgorithmName="SHA-512" workbookHashValue="gni1eXIBKj8qA3knf7JOi8ybZ+U3G19VhCK6/rv7nj47OYL7gJ3zbCifuDLyFrknpPHWrXn6+tZHK3ImTJ6obQ==" workbookSaltValue="Aur2/wbKdEKb3kX+ZvuzVw==" workbookSpinCount="100000" lockStructure="1"/>
  <bookViews>
    <workbookView xWindow="-108" yWindow="-108" windowWidth="23256" windowHeight="1245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AT8"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<sst xmlns="http://schemas.openxmlformats.org/spreadsheetml/2006/main" count="241" uniqueCount="121">
  <si>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</si>
  <si>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</si>
  <si>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</si>
  <si>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</si>
  <si>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</si>
  <si>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</si>
  <si>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</si>
  <si>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</si>
  <si>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</si>
  <si>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</si>
  <si>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</si>
  <si>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</si>
  <si>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</si>
  <si>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</si>
  <si>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</si>
  <si>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</si>
  <si>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</si>
  <si>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</si>
  <si>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</si>
  <si>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</si>
  <si>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</si>
  <si>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</si>
  <si>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</si>
  <si>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</si>
  <si>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</si>
  <si>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</si>
  <si>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</si>
  <si>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</si>
  <si>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</si>
  <si>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</si>
  <si>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</si>
  <si>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</si>
  <si>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</si>
  <si>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</si>
  <si>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</si>
  <si>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</si>
  <si>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</si>
  <si>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</si>
  <si>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</si>
  <si>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</si>
  <si>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</si>
  <si>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</si>
  <si>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</si>
  <si>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</si>
  <si>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</si>
  <si>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</si>
  <si>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</si>
  <si>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</si>
  <si>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</si>
  <si>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</si>
  <si>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</si>
  <si>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</si>
  <si>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</si>
  <si>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</si>
  <si>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</si>
  <si>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</si>
  <si>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</si>
  <si>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</si>
  <si>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</si>
  <si>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</si>
  <si>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</si>
  <si>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</si>
  <si>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</si>
  <si>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</si>
  <si>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</si>
  <si>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</si>
  <si>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</si>
  <si>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</si>
  <si>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</si>
  <si>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</si>
  <si>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</si>
  <si>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</si>
  <si>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</si>
  <si>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</si>
  <si>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</si>
  <si>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</si>
  <si>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</si>
  <si>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</si>
  <si>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</si>
  <si>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</si>
  <si>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</si>
  <si>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</si>
  <si>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</si>
  <si>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</si>
  <si>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</si>
  <si>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</si>
  <si>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</si>
  <si>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</si>
  <si>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</si>
  <si>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</si>
  <si>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</si>
  <si>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</si>
  <si>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</si>
  <si>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</si>
  <si>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</si>
  <si>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</si>
  <si>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</si>
  <si>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</si>
  <si>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美郷町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</si>
  <si>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</si>
  <si>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</si>
  <si>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</si>
  <si>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</si>
  <si>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</si>
  <si>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</si>
  <si>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</si>
  <si>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</si>
  <si>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</si>
  <si>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</si>
  <si>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</si>
  <si>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</si>
  <si>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</si>
  <si>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</si>
  <si>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</si>
  <si>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</si>
  <si>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</si>
  <si>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</si>
  <si>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</si>
  <si>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
　施工から25年以上経過している管路の経年劣化の状況や更新等に備え、必要な財源確保に努めるとともに、経営に与える影響を踏まえた分析を行い、平成27年度に策定した生活排水処理施設整備構想を基に必要に応じて投資計画等の検討が必要である。</t>
    <phoneticPr fontId="4"/>
  </si>
  <si>
    <t>　規模の大きな事業を行ったことで、汚水処理原価の上昇、収益的収支比率および経費回収率の低下に繋がった。
　今後も管路の経年劣化や更新に備え、低水準にある水洗化率の向上や料金の見直し等を含めた更なる収支改善が求められる。</t>
    <phoneticPr fontId="4"/>
  </si>
  <si>
    <t>【①収益的収支比率】
　総収益の内訳としては約43,463千円の料金収入と約131,925千円の一般会計からの繰入金が柱となっており、一般会計繰入金に大きく依存している収益構造となっている。
【④企業債残高対事業規模比率】
　当該値は年々減少しているものの、平均値と比較すると依然として高い。
　状況を把握・予測することにより、現世代と将来世代の負担割合の適切性を検証し、将来世代への負担が高まっている可能性がある場合は、今後の起債割合や使用料の見直しを要する。
【⑤経費回収率】
　当該値は平均値と比較して、低い状態で推移している。使用料以外の収入で経費が賄われているため、引き続き経営改善を図っていく。
【⑥汚水処理原価】
　当該値は平均値と比較して、高い状態で推移している。
【⑧水洗化率】
　当該値は平均値と比較して、低い状態だが年々上昇している。
　区域内に新築される住居や既存住宅の新規加入増加によるため、引き続き加入促進を図っていく。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</si>
</sst>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03-473A-B18F-BA7732EC64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B703-473A-B18F-BA7732EC64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02-4799-8D90-25F03CC3E8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E802-4799-8D90-25F03CC3E8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60.01</c:v>
                </c:pt>
                <c:pt idx="1">
                  <c:v>62.24</c:v>
                </c:pt>
                <c:pt idx="2">
                  <c:v>63.94</c:v>
                </c:pt>
                <c:pt idx="3">
                  <c:v>65.7</c:v>
                </c:pt>
                <c:pt idx="4">
                  <c:v>66.16</c:v>
                </c:pt>
              </c:numCache>
            </c:numRef>
          </c:val>
          <c:extLst>
            <c:ext xmlns:c16="http://schemas.microsoft.com/office/drawing/2014/chart" uri="{C3380CC4-5D6E-409C-BE32-E72D297353CC}">
              <c16:uniqueId val="{00000000-6067-4CC3-B988-42A293744F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6067-4CC3-B988-42A293744F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77.86</c:v>
                </c:pt>
                <c:pt idx="1">
                  <c:v>80.91</c:v>
                </c:pt>
                <c:pt idx="2">
                  <c:v>83.55</c:v>
                </c:pt>
                <c:pt idx="3">
                  <c:v>77.62</c:v>
                </c:pt>
                <c:pt idx="4">
                  <c:v>74.430000000000007</c:v>
                </c:pt>
              </c:numCache>
            </c:numRef>
          </c:val>
          <c:extLst>
            <c:ext xmlns:c16="http://schemas.microsoft.com/office/drawing/2014/chart" uri="{C3380CC4-5D6E-409C-BE32-E72D297353CC}">
              <c16:uniqueId val="{00000000-1E0B-4A5B-8FB0-E332E6673DA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B-4A5B-8FB0-E332E6673DA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9E-4A96-9125-FA78C23959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9E-4A96-9125-FA78C23959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1C-425D-892E-17E8E9645B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1C-425D-892E-17E8E9645B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8-498C-A421-A6510233A2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8-498C-A421-A6510233A2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C3-4B49-AACD-169BCE6F60D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C3-4B49-AACD-169BCE6F60D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2364.7800000000002</c:v>
                </c:pt>
                <c:pt idx="1">
                  <c:v>2154.56</c:v>
                </c:pt>
                <c:pt idx="2">
                  <c:v>2043.95</c:v>
                </c:pt>
                <c:pt idx="3">
                  <c:v>1939.57</c:v>
                </c:pt>
                <c:pt idx="4">
                  <c:v>1886.42</c:v>
                </c:pt>
              </c:numCache>
            </c:numRef>
          </c:val>
          <c:extLst>
            <c:ext xmlns:c16="http://schemas.microsoft.com/office/drawing/2014/chart" uri="{C3380CC4-5D6E-409C-BE32-E72D297353CC}">
              <c16:uniqueId val="{00000000-5CCC-46F3-964B-60C1CA8501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5CCC-46F3-964B-60C1CA8501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64.88</c:v>
                </c:pt>
                <c:pt idx="1">
                  <c:v>68.69</c:v>
                </c:pt>
                <c:pt idx="2">
                  <c:v>65.87</c:v>
                </c:pt>
                <c:pt idx="3">
                  <c:v>59.75</c:v>
                </c:pt>
                <c:pt idx="4">
                  <c:v>55.1</c:v>
                </c:pt>
              </c:numCache>
            </c:numRef>
          </c:val>
          <c:extLst>
            <c:ext xmlns:c16="http://schemas.microsoft.com/office/drawing/2014/chart" uri="{C3380CC4-5D6E-409C-BE32-E72D297353CC}">
              <c16:uniqueId val="{00000000-7321-4CDD-9AEE-F9D922E97BD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7321-4CDD-9AEE-F9D922E97BD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256.77</c:v>
                </c:pt>
                <c:pt idx="1">
                  <c:v>244.5</c:v>
                </c:pt>
                <c:pt idx="2">
                  <c:v>257.99</c:v>
                </c:pt>
                <c:pt idx="3">
                  <c:v>285.5</c:v>
                </c:pt>
                <c:pt idx="4">
                  <c:v>309.61</c:v>
                </c:pt>
              </c:numCache>
            </c:numRef>
          </c:val>
          <c:extLst>
            <c:ext xmlns:c16="http://schemas.microsoft.com/office/drawing/2014/chart" uri="{C3380CC4-5D6E-409C-BE32-E72D297353CC}">
              <c16:uniqueId val="{00000000-0408-4E5A-9F4C-6EAEAA9DAC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408-4E5A-9F4C-6EAEAA9DAC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13" zoomScale="85" zoomScaleNormal="8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秋田県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Cd2</v>
      </c>
      <c r="X8" s="35"/>
      <c r="Y8" s="35"/>
      <c r="Z8" s="35"/>
      <c r="AA8" s="35"/>
      <c r="AB8" s="35"/>
      <c r="AC8" s="35"/>
      <c r="AD8" s="36" t="str">
        <f>データ!$M$6</f>
        <v>非設置</v>
      </c>
      <c r="AE8" s="36"/>
      <c r="AF8" s="36"/>
      <c r="AG8" s="36"/>
      <c r="AH8" s="36"/>
      <c r="AI8" s="36"/>
      <c r="AJ8" s="36"/>
      <c r="AK8" s="3"/>
      <c r="AL8" s="37">
        <f>データ!S6</f>
        <v>18189</v>
      </c>
      <c r="AM8" s="37"/>
      <c r="AN8" s="37"/>
      <c r="AO8" s="37"/>
      <c r="AP8" s="37"/>
      <c r="AQ8" s="37"/>
      <c r="AR8" s="37"/>
      <c r="AS8" s="37"/>
      <c r="AT8" s="38">
        <f>データ!T6</f>
        <v>168.32</v>
      </c>
      <c r="AU8" s="38"/>
      <c r="AV8" s="38"/>
      <c r="AW8" s="38"/>
      <c r="AX8" s="38"/>
      <c r="AY8" s="38"/>
      <c r="AZ8" s="38"/>
      <c r="BA8" s="38"/>
      <c r="BB8" s="38">
        <f>データ!U6</f>
        <v>108.06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20.329999999999998</v>
      </c>
      <c r="Q10" s="38"/>
      <c r="R10" s="38"/>
      <c r="S10" s="38"/>
      <c r="T10" s="38"/>
      <c r="U10" s="38"/>
      <c r="V10" s="38"/>
      <c r="W10" s="38">
        <f>データ!Q6</f>
        <v>82.66</v>
      </c>
      <c r="X10" s="38"/>
      <c r="Y10" s="38"/>
      <c r="Z10" s="38"/>
      <c r="AA10" s="38"/>
      <c r="AB10" s="38"/>
      <c r="AC10" s="38"/>
      <c r="AD10" s="37">
        <f>データ!R6</f>
        <v>2921</v>
      </c>
      <c r="AE10" s="37"/>
      <c r="AF10" s="37"/>
      <c r="AG10" s="37"/>
      <c r="AH10" s="37"/>
      <c r="AI10" s="37"/>
      <c r="AJ10" s="37"/>
      <c r="AK10" s="2"/>
      <c r="AL10" s="37">
        <f>データ!V6</f>
        <v>3673</v>
      </c>
      <c r="AM10" s="37"/>
      <c r="AN10" s="37"/>
      <c r="AO10" s="37"/>
      <c r="AP10" s="37"/>
      <c r="AQ10" s="37"/>
      <c r="AR10" s="37"/>
      <c r="AS10" s="37"/>
      <c r="AT10" s="38">
        <f>データ!W6</f>
        <v>2.13</v>
      </c>
      <c r="AU10" s="38"/>
      <c r="AV10" s="38"/>
      <c r="AW10" s="38"/>
      <c r="AX10" s="38"/>
      <c r="AY10" s="38"/>
      <c r="AZ10" s="38"/>
      <c r="BA10" s="38"/>
      <c r="BB10" s="38">
        <f>データ!X6</f>
        <v>1724.41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bMvf9CTBodE8lYx1VlRpTXdia8baplu4yxNmlefOLs2zis1sYaBnCSmq963bsYkgUk2rjfwRwj0XRfwLi86GJw==" saltValue="HIjVgLOky6E/MmrAhgpb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54348</v>
      </c>
      <c r="D6" s="19">
        <f t="shared" si="3"/>
        <v>47</v>
      </c>
      <c r="E6" s="19">
        <f t="shared" si="3"/>
        <v>17</v>
      </c>
      <c r="F6" s="19">
        <f t="shared" si="3"/>
        <v>1</v>
      </c>
      <c r="G6" s="19">
        <f t="shared" si="3"/>
        <v>0</v>
      </c>
      <c r="H6" s="19" t="str">
        <f t="shared" si="3"/>
        <v>秋田県　美郷町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20.329999999999998</v>
      </c>
      <c r="Q6" s="20">
        <f t="shared" si="3"/>
        <v>82.66</v>
      </c>
      <c r="R6" s="20">
        <f t="shared" si="3"/>
        <v>2921</v>
      </c>
      <c r="S6" s="20">
        <f t="shared" si="3"/>
        <v>18189</v>
      </c>
      <c r="T6" s="20">
        <f t="shared" si="3"/>
        <v>168.32</v>
      </c>
      <c r="U6" s="20">
        <f t="shared" si="3"/>
        <v>108.06</v>
      </c>
      <c r="V6" s="20">
        <f t="shared" si="3"/>
        <v>3673</v>
      </c>
      <c r="W6" s="20">
        <f t="shared" si="3"/>
        <v>2.13</v>
      </c>
      <c r="X6" s="20">
        <f t="shared" si="3"/>
        <v>1724.41</v>
      </c>
      <c r="Y6" s="21">
        <f>IF(Y7="",NA(),Y7)</f>
        <v>77.86</v>
      </c>
      <c r="Z6" s="21">
        <f t="shared" ref="Z6:AH6" si="4">IF(Z7="",NA(),Z7)</f>
        <v>80.91</v>
      </c>
      <c r="AA6" s="21">
        <f t="shared" si="4"/>
        <v>83.55</v>
      </c>
      <c r="AB6" s="21">
        <f t="shared" si="4"/>
        <v>77.62</v>
      </c>
      <c r="AC6" s="21">
        <f t="shared" si="4"/>
        <v>74.430000000000007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2364.7800000000002</v>
      </c>
      <c r="BG6" s="21">
        <f t="shared" ref="BG6:BO6" si="7">IF(BG7="",NA(),BG7)</f>
        <v>2154.56</v>
      </c>
      <c r="BH6" s="21">
        <f t="shared" si="7"/>
        <v>2043.95</v>
      </c>
      <c r="BI6" s="21">
        <f t="shared" si="7"/>
        <v>1939.57</v>
      </c>
      <c r="BJ6" s="21">
        <f t="shared" si="7"/>
        <v>1886.42</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64.88</v>
      </c>
      <c r="BR6" s="21">
        <f t="shared" ref="BR6:BZ6" si="8">IF(BR7="",NA(),BR7)</f>
        <v>68.69</v>
      </c>
      <c r="BS6" s="21">
        <f t="shared" si="8"/>
        <v>65.87</v>
      </c>
      <c r="BT6" s="21">
        <f t="shared" si="8"/>
        <v>59.75</v>
      </c>
      <c r="BU6" s="21">
        <f t="shared" si="8"/>
        <v>55.1</v>
      </c>
      <c r="BV6" s="21">
        <f t="shared" si="8"/>
        <v>78.92</v>
      </c>
      <c r="BW6" s="21">
        <f t="shared" si="8"/>
        <v>74.17</v>
      </c>
      <c r="BX6" s="21">
        <f t="shared" si="8"/>
        <v>79.77</v>
      </c>
      <c r="BY6" s="21">
        <f t="shared" si="8"/>
        <v>79.63</v>
      </c>
      <c r="BZ6" s="21">
        <f t="shared" si="8"/>
        <v>76.78</v>
      </c>
      <c r="CA6" s="20" t="str">
        <f>IF(CA7="","",IF(CA7="-","【-】","【"&amp;SUBSTITUTE(TEXT(CA7,"#,##0.00"),"-","△")&amp;"】"))</f>
        <v>【97.61】</v>
      </c>
      <c r="CB6" s="21">
        <f>IF(CB7="",NA(),CB7)</f>
        <v>256.77</v>
      </c>
      <c r="CC6" s="21">
        <f t="shared" ref="CC6:CK6" si="9">IF(CC7="",NA(),CC7)</f>
        <v>244.5</v>
      </c>
      <c r="CD6" s="21">
        <f t="shared" si="9"/>
        <v>257.99</v>
      </c>
      <c r="CE6" s="21">
        <f t="shared" si="9"/>
        <v>285.5</v>
      </c>
      <c r="CF6" s="21">
        <f t="shared" si="9"/>
        <v>309.61</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60.01</v>
      </c>
      <c r="CY6" s="21">
        <f t="shared" ref="CY6:DG6" si="11">IF(CY7="",NA(),CY7)</f>
        <v>62.24</v>
      </c>
      <c r="CZ6" s="21">
        <f t="shared" si="11"/>
        <v>63.94</v>
      </c>
      <c r="DA6" s="21">
        <f t="shared" si="11"/>
        <v>65.7</v>
      </c>
      <c r="DB6" s="21">
        <f t="shared" si="11"/>
        <v>66.16</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2">
      <c r="A7" s="14"/>
      <c r="B7" s="23">
        <v>2022</v>
      </c>
      <c r="C7" s="23">
        <v>54348</v>
      </c>
      <c r="D7" s="23">
        <v>47</v>
      </c>
      <c r="E7" s="23">
        <v>17</v>
      </c>
      <c r="F7" s="23">
        <v>1</v>
      </c>
      <c r="G7" s="23">
        <v>0</v>
      </c>
      <c r="H7" s="23" t="s">
        <v>98</v>
      </c>
      <c r="I7" s="23" t="s">
        <v>99</v>
      </c>
      <c r="J7" s="23" t="s">
        <v>100</v>
      </c>
      <c r="K7" s="23" t="s">
        <v>101</v>
      </c>
      <c r="L7" s="23" t="s">
        <v>102</v>
      </c>
      <c r="M7" s="23" t="s">
        <v>103</v>
      </c>
      <c r="N7" s="24" t="s">
        <v>104</v>
      </c>
      <c r="O7" s="24" t="s">
        <v>105</v>
      </c>
      <c r="P7" s="24">
        <v>20.329999999999998</v>
      </c>
      <c r="Q7" s="24">
        <v>82.66</v>
      </c>
      <c r="R7" s="24">
        <v>2921</v>
      </c>
      <c r="S7" s="24">
        <v>18189</v>
      </c>
      <c r="T7" s="24">
        <v>168.32</v>
      </c>
      <c r="U7" s="24">
        <v>108.06</v>
      </c>
      <c r="V7" s="24">
        <v>3673</v>
      </c>
      <c r="W7" s="24">
        <v>2.13</v>
      </c>
      <c r="X7" s="24">
        <v>1724.41</v>
      </c>
      <c r="Y7" s="24">
        <v>77.86</v>
      </c>
      <c r="Z7" s="24">
        <v>80.91</v>
      </c>
      <c r="AA7" s="24">
        <v>83.55</v>
      </c>
      <c r="AB7" s="24">
        <v>77.62</v>
      </c>
      <c r="AC7" s="24">
        <v>74.430000000000007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2364.7800000000002</v>
      </c>
      <c r="BG7" s="24">
        <v>2154.56</v>
      </c>
      <c r="BH7" s="24">
        <v>2043.95</v>
      </c>
      <c r="BI7" s="24">
        <v>1939.57</v>
      </c>
      <c r="BJ7" s="24">
        <v>1886.42</v>
      </c>
      <c r="BK7" s="24">
        <v>1048.23</v>
      </c>
      <c r="BL7" s="24">
        <v>1130.42</v>
      </c>
      <c r="BM7" s="24">
        <v>1245.0999999999999</v>
      </c>
      <c r="BN7" s="24">
        <v>1108.8</v>
      </c>
      <c r="BO7" s="24">
        <v>1194.56</v>
      </c>
      <c r="BP7" s="24">
        <v>652.82000000000005</v>
      </c>
      <c r="BQ7" s="24">
        <v>64.88</v>
      </c>
      <c r="BR7" s="24">
        <v>68.69</v>
      </c>
      <c r="BS7" s="24">
        <v>65.87</v>
      </c>
      <c r="BT7" s="24">
        <v>59.75</v>
      </c>
      <c r="BU7" s="24">
        <v>55.1</v>
      </c>
      <c r="BV7" s="24">
        <v>78.92</v>
      </c>
      <c r="BW7" s="24">
        <v>74.17</v>
      </c>
      <c r="BX7" s="24">
        <v>79.77</v>
      </c>
      <c r="BY7" s="24">
        <v>79.63</v>
      </c>
      <c r="BZ7" s="24">
        <v>76.78</v>
      </c>
      <c r="CA7" s="24">
        <v>97.61</v>
      </c>
      <c r="CB7" s="24">
        <v>256.77</v>
      </c>
      <c r="CC7" s="24">
        <v>244.5</v>
      </c>
      <c r="CD7" s="24">
        <v>257.99</v>
      </c>
      <c r="CE7" s="24">
        <v>285.5</v>
      </c>
      <c r="CF7" s="24">
        <v>309.61</v>
      </c>
      <c r="CG7" s="24">
        <v>220.31</v>
      </c>
      <c r="CH7" s="24">
        <v>230.95</v>
      </c>
      <c r="CI7" s="24">
        <v>214.56</v>
      </c>
      <c r="CJ7" s="24">
        <v>213.66</v>
      </c>
      <c r="CK7" s="24">
        <v>224.31</v>
      </c>
      <c r="CL7" s="24">
        <v>138.29</v>
      </c>
      <c r="CM7" s="24" t="s">
        <v>104</v>
      </c>
      <c r="CN7" s="24" t="s">
        <v>104</v>
      </c>
      <c r="CO7" s="24" t="s">
        <v>104</v>
      </c>
      <c r="CP7" s="24" t="s">
        <v>104</v>
      </c>
      <c r="CQ7" s="24" t="s">
        <v>104</v>
      </c>
      <c r="CR7" s="24">
        <v>49.68</v>
      </c>
      <c r="CS7" s="24">
        <v>49.27</v>
      </c>
      <c r="CT7" s="24">
        <v>49.47</v>
      </c>
      <c r="CU7" s="24">
        <v>48.19</v>
      </c>
      <c r="CV7" s="24">
        <v>47.32</v>
      </c>
      <c r="CW7" s="24">
        <v>59.1</v>
      </c>
      <c r="CX7" s="24">
        <v>60.01</v>
      </c>
      <c r="CY7" s="24">
        <v>62.24</v>
      </c>
      <c r="CZ7" s="24">
        <v>63.94</v>
      </c>
      <c r="DA7" s="24">
        <v>65.7</v>
      </c>
      <c r="DB7" s="24">
        <v>66.16</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2024-01-19T07:07:27Z</cp:lastPrinted>
  <dcterms:created xsi:type="dcterms:W3CDTF">2023-12-12T02:46:20Z</dcterms:created>
  <dcterms:modified xsi:type="dcterms:W3CDTF">2024-01-19T07:07:28Z</dcterms:modified>
  <cp:category/>
</cp:coreProperties>
</file>