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isato391\Desktop\"/>
    </mc:Choice>
  </mc:AlternateContent>
  <xr:revisionPtr revIDLastSave="0" documentId="8_{7E9EFE15-A828-4F3A-BD68-760AB7F71D67}" xr6:coauthVersionLast="47" xr6:coauthVersionMax="47" xr10:uidLastSave="{00000000-0000-0000-0000-000000000000}"/>
  <workbookProtection workbookAlgorithmName="SHA-512" workbookHashValue="AQ8kfm++6P9RMRAPA870LHw2K5aKfhfBAWuHSlUxvRnhs4UJMHnCPJtEWLu6Dw/kc/RdZ65fg4Xe1KTkzXmSLw==" workbookSaltValue="U76wSrMPdvQkWlRSHzSfXg=="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G85" i="4"/>
  <c r="E85" i="4"/>
  <c r="AT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<sst xmlns="http://schemas.openxmlformats.org/spreadsheetml/2006/main" count="228" uniqueCount="115">
  <si>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</si>
  <si>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</si>
  <si>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</si>
  <si>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</si>
  <si>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</si>
  <si>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</si>
  <si>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</si>
  <si>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</si>
  <si>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</si>
  <si>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</si>
  <si>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</si>
  <si>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</si>
  <si>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</si>
  <si>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</si>
  <si>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</si>
  <si>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</si>
  <si>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</si>
  <si>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</si>
  <si>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</si>
  <si>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</si>
  <si>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</si>
  <si>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</si>
  <si>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</si>
  <si>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</si>
  <si>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</si>
  <si>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</si>
  <si>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</si>
  <si>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</si>
  <si>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</si>
  <si>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</si>
  <si>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</si>
  <si>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</si>
  <si>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</si>
  <si>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</si>
  <si>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</si>
  <si>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</si>
  <si>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</si>
  <si>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</si>
  <si>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</si>
  <si>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</si>
  <si>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</si>
  <si>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</si>
  <si>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</si>
  <si>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</si>
  <si>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</si>
  <si>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</si>
  <si>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</si>
  <si>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</si>
  <si>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</si>
  <si>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</si>
  <si>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</si>
  <si>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</si>
  <si>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</si>
  <si>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</si>
  <si>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</si>
  <si>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</si>
  <si>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</si>
  <si>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</si>
  <si>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</si>
  <si>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</si>
  <si>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</si>
  <si>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</si>
  <si>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</si>
  <si>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</si>
  <si>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</si>
  <si>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</si>
  <si>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</si>
  <si>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</si>
  <si>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</si>
  <si>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</si>
  <si>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</si>
  <si>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</si>
  <si>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</si>
  <si>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</si>
  <si>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</si>
  <si>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</si>
  <si>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</si>
  <si>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</si>
  <si>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</si>
  <si>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</si>
  <si>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</si>
  <si>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</si>
  <si>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</si>
  <si>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</si>
  <si>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</si>
  <si>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</si>
  <si>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</si>
  <si>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</si>
  <si>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</si>
  <si>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</si>
  <si>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</si>
  <si>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</si>
  <si>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</si>
  <si>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美郷町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</si>
  <si>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</si>
  <si>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</si>
  <si>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</si>
  <si>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</si>
  <si>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</si>
  <si>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</si>
  <si>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</si>
  <si>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</si>
  <si>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</si>
  <si>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</si>
  <si>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</si>
  <si>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</si>
  <si>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</si>
  <si>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</si>
  <si>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</si>
  <si>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</si>
  <si>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</si>
  <si>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</si>
  <si>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①経常収支比率
　経常収支比率は100％を上回っているものの、平均値を下回っている。経常収益は、他会計繰出金等の依存度が高く、給水収益で給水費用を賄えていない状況となっている。独立採算制の原則を踏まえ、収支改善等による同繰入金の削減・解消に向けた改善が必要である。
②累積欠損金比率
　欠損金の発生はなく、健全な状況である。
③流動比率
　100％を超えているものの、類似団体平均より低い値にある。今後、料金改定等の収支改善による改善が必要となっている。
④企業債残高対給水収益比率
　法適用後、減少傾向にある。今後も適切な投資規模で事業実施することで、さらなる改善を見込んでいる。
⑤料金回収率・⑥給水原価
　類似団体平均と比べ料金回収率は低く、給水原価は高い値となっている。今後は料金改定や施設運営の見直しにより改善を図っていく。
⑦施設利用率
　類似団体平均よりも高い値となっている。適切な施設利用率確保のため、管路、施設等の漏水修繕を実施していく。
⑧有収率
　老朽管の更新等により有収率は増加傾向にあるが、類似団体と比べて低い値となっている。</t>
    <rPh sb="1" eb="7">
      <t>ケイジョウシュウシヒリツ</t>
    </rPh>
    <rPh sb="9" eb="15">
      <t>ケイジョウシュウシヒリツ</t>
    </rPh>
    <rPh sb="21" eb="23">
      <t>ウワマワ</t>
    </rPh>
    <rPh sb="31" eb="34">
      <t>ヘイキンチ</t>
    </rPh>
    <rPh sb="35" eb="37">
      <t>シタマワ</t>
    </rPh>
    <rPh sb="42" eb="46">
      <t>ケイジョウシュウエキ</t>
    </rPh>
    <rPh sb="48" eb="51">
      <t>タカイケイ</t>
    </rPh>
    <rPh sb="51" eb="52">
      <t>ク</t>
    </rPh>
    <rPh sb="52" eb="53">
      <t>ダ</t>
    </rPh>
    <rPh sb="53" eb="54">
      <t>キン</t>
    </rPh>
    <rPh sb="54" eb="55">
      <t>ナド</t>
    </rPh>
    <rPh sb="56" eb="59">
      <t>イゾンド</t>
    </rPh>
    <rPh sb="60" eb="61">
      <t>タカ</t>
    </rPh>
    <rPh sb="63" eb="67">
      <t>キュウスイシュウエキ</t>
    </rPh>
    <rPh sb="68" eb="72">
      <t>キュウスイヒヨウ</t>
    </rPh>
    <rPh sb="73" eb="74">
      <t>マカナ</t>
    </rPh>
    <rPh sb="79" eb="81">
      <t>ジョウキョウ</t>
    </rPh>
    <rPh sb="88" eb="93">
      <t>ドクリツサイサンセイ</t>
    </rPh>
    <rPh sb="94" eb="96">
      <t>ゲンソク</t>
    </rPh>
    <rPh sb="97" eb="98">
      <t>フ</t>
    </rPh>
    <rPh sb="101" eb="106">
      <t>シュウシカイゼントウ</t>
    </rPh>
    <rPh sb="109" eb="110">
      <t>ドウ</t>
    </rPh>
    <rPh sb="110" eb="113">
      <t>クリイレキン</t>
    </rPh>
    <rPh sb="114" eb="116">
      <t>サクゲン</t>
    </rPh>
    <rPh sb="117" eb="119">
      <t>カイショウ</t>
    </rPh>
    <rPh sb="120" eb="121">
      <t>ム</t>
    </rPh>
    <rPh sb="123" eb="125">
      <t>カイゼン</t>
    </rPh>
    <rPh sb="126" eb="128">
      <t>ヒツヨウ</t>
    </rPh>
    <rPh sb="134" eb="141">
      <t>ルイセキケッソンキンヒリツ</t>
    </rPh>
    <rPh sb="143" eb="146">
      <t>ケッソンキン</t>
    </rPh>
    <rPh sb="147" eb="149">
      <t>ハッセイ</t>
    </rPh>
    <rPh sb="153" eb="155">
      <t>ケンゼン</t>
    </rPh>
    <rPh sb="156" eb="158">
      <t>ジョウキョウ</t>
    </rPh>
    <rPh sb="164" eb="168">
      <t>リュウドウヒリツ</t>
    </rPh>
    <rPh sb="175" eb="176">
      <t>コ</t>
    </rPh>
    <rPh sb="184" eb="188">
      <t>ルイジダンタイ</t>
    </rPh>
    <rPh sb="188" eb="190">
      <t>ヘイキン</t>
    </rPh>
    <rPh sb="192" eb="193">
      <t>ヒク</t>
    </rPh>
    <rPh sb="194" eb="195">
      <t>アタイ</t>
    </rPh>
    <rPh sb="199" eb="201">
      <t>コンゴ</t>
    </rPh>
    <rPh sb="202" eb="206">
      <t>リョウキンカイテイ</t>
    </rPh>
    <rPh sb="206" eb="207">
      <t>ナド</t>
    </rPh>
    <rPh sb="208" eb="212">
      <t>シュウシカイゼン</t>
    </rPh>
    <rPh sb="215" eb="217">
      <t>カイゼン</t>
    </rPh>
    <rPh sb="218" eb="220">
      <t>ヒツヨウ</t>
    </rPh>
    <rPh sb="229" eb="234">
      <t>キギョウサイザンダカ</t>
    </rPh>
    <rPh sb="234" eb="235">
      <t>タイ</t>
    </rPh>
    <rPh sb="235" eb="241">
      <t>キュウスイシュウエキヒリツ</t>
    </rPh>
    <rPh sb="243" eb="247">
      <t>ホウテキヨウゴ</t>
    </rPh>
    <rPh sb="248" eb="252">
      <t>ゲンショウケイコウ</t>
    </rPh>
    <rPh sb="256" eb="258">
      <t>コンゴ</t>
    </rPh>
    <rPh sb="259" eb="261">
      <t>テキセツ</t>
    </rPh>
    <rPh sb="262" eb="266">
      <t>トウシキボ</t>
    </rPh>
    <rPh sb="267" eb="271">
      <t>ジギョウジッシ</t>
    </rPh>
    <rPh sb="281" eb="283">
      <t>カイゼン</t>
    </rPh>
    <rPh sb="284" eb="286">
      <t>ミコ</t>
    </rPh>
    <rPh sb="293" eb="298">
      <t>リョウキンカイシュウリツ</t>
    </rPh>
    <rPh sb="300" eb="304">
      <t>キュウスイゲンカ</t>
    </rPh>
    <rPh sb="306" eb="310">
      <t>ルイジダンタイ</t>
    </rPh>
    <rPh sb="310" eb="312">
      <t>ヘイキン</t>
    </rPh>
    <rPh sb="313" eb="314">
      <t>クラ</t>
    </rPh>
    <rPh sb="315" eb="320">
      <t>リョウキンカイシュウリツ</t>
    </rPh>
    <rPh sb="321" eb="322">
      <t>ヒク</t>
    </rPh>
    <rPh sb="324" eb="328">
      <t>キュウスイゲンカ</t>
    </rPh>
    <rPh sb="329" eb="330">
      <t>タカ</t>
    </rPh>
    <rPh sb="331" eb="332">
      <t>アタイ</t>
    </rPh>
    <rPh sb="339" eb="341">
      <t>コンゴ</t>
    </rPh>
    <phoneticPr fontId="4"/>
  </si>
  <si>
    <t>①有形固定資産減価償却率
　類似団体平均を下回っているが、法適用から年数が浅く、償却累計額が少ないことが要因と思われる。
②管路経年化率・③管路更新率
　今後集中して耐用年数を迎えることから、計画的かつ効率的な更新に取り組んでいく。</t>
    <rPh sb="1" eb="7">
      <t>ユウケイコテイシサン</t>
    </rPh>
    <rPh sb="7" eb="12">
      <t>ゲンカショウキャクリツ</t>
    </rPh>
    <rPh sb="14" eb="20">
      <t>ルイジダンタイヘイキン</t>
    </rPh>
    <rPh sb="21" eb="23">
      <t>シタマワ</t>
    </rPh>
    <rPh sb="29" eb="32">
      <t>ホウテキヨウ</t>
    </rPh>
    <rPh sb="34" eb="36">
      <t>ネンスウ</t>
    </rPh>
    <rPh sb="37" eb="38">
      <t>アサ</t>
    </rPh>
    <rPh sb="40" eb="42">
      <t>ショウキャク</t>
    </rPh>
    <rPh sb="42" eb="44">
      <t>ルイケイ</t>
    </rPh>
    <rPh sb="44" eb="45">
      <t>ガク</t>
    </rPh>
    <rPh sb="46" eb="47">
      <t>スク</t>
    </rPh>
    <rPh sb="52" eb="54">
      <t>ヨウイン</t>
    </rPh>
    <rPh sb="55" eb="56">
      <t>オモ</t>
    </rPh>
    <rPh sb="62" eb="67">
      <t>カンロケイネンカ</t>
    </rPh>
    <rPh sb="67" eb="68">
      <t>リツ</t>
    </rPh>
    <rPh sb="70" eb="75">
      <t>カンロコウシンリツ</t>
    </rPh>
    <rPh sb="77" eb="79">
      <t>コンゴ</t>
    </rPh>
    <rPh sb="79" eb="81">
      <t>シュウチュウ</t>
    </rPh>
    <rPh sb="83" eb="87">
      <t>タイヨウネンスウ</t>
    </rPh>
    <rPh sb="88" eb="89">
      <t>ムカ</t>
    </rPh>
    <phoneticPr fontId="4"/>
  </si>
  <si>
    <t>①経常収支比率は100％を超えているが、給水収益で給水費用を賄えて折らず、他会計繰入金に大きく依存した経営となっている。独立採算制の原則を踏まえ、料金改定や施設運営の適正化等による収支改善を行っていく必要がある。
②施設や管路の老朽化が進んでおり、今後の水需要を見据えて設備更新を行っていく必要がある。</t>
    <rPh sb="1" eb="7">
      <t>ケイジョウシュウシヒリツ</t>
    </rPh>
    <rPh sb="13" eb="14">
      <t>コ</t>
    </rPh>
    <rPh sb="20" eb="24">
      <t>キュウスイシュウエキ</t>
    </rPh>
    <rPh sb="25" eb="29">
      <t>キュウスイヒヨウ</t>
    </rPh>
    <rPh sb="30" eb="31">
      <t>マカナ</t>
    </rPh>
    <rPh sb="33" eb="34">
      <t>オ</t>
    </rPh>
    <rPh sb="37" eb="40">
      <t>タカイケイ</t>
    </rPh>
    <rPh sb="40" eb="43">
      <t>クリイレキン</t>
    </rPh>
    <rPh sb="44" eb="45">
      <t>オオ</t>
    </rPh>
    <rPh sb="47" eb="49">
      <t>イゾン</t>
    </rPh>
    <rPh sb="51" eb="53">
      <t>ケイエイ</t>
    </rPh>
    <rPh sb="60" eb="65">
      <t>ドクリツサイサンセイ</t>
    </rPh>
    <rPh sb="66" eb="68">
      <t>ゲンソク</t>
    </rPh>
    <rPh sb="69" eb="70">
      <t>フ</t>
    </rPh>
    <rPh sb="73" eb="77">
      <t>リョウキンカイテイ</t>
    </rPh>
    <rPh sb="78" eb="80">
      <t>シセツ</t>
    </rPh>
    <rPh sb="80" eb="82">
      <t>ウンエイ</t>
    </rPh>
    <rPh sb="83" eb="86">
      <t>テキセイカ</t>
    </rPh>
    <rPh sb="86" eb="87">
      <t>ナド</t>
    </rPh>
    <rPh sb="90" eb="94">
      <t>シュウシカイゼン</t>
    </rPh>
    <rPh sb="95" eb="96">
      <t>オコナ</t>
    </rPh>
    <rPh sb="100" eb="102">
      <t>ヒツヨウ</t>
    </rPh>
    <rPh sb="108" eb="110">
      <t>シセツ</t>
    </rPh>
    <rPh sb="111" eb="113">
      <t>カンロ</t>
    </rPh>
    <rPh sb="114" eb="117">
      <t>ロウキュウカ</t>
    </rPh>
    <rPh sb="118" eb="119">
      <t>スス</t>
    </rPh>
    <rPh sb="124" eb="126">
      <t>コンゴ</t>
    </rPh>
    <rPh sb="127" eb="130">
      <t>ミズジュヨウ</t>
    </rPh>
    <rPh sb="131" eb="133">
      <t>ミス</t>
    </rPh>
    <rPh sb="135" eb="139">
      <t>セツビコウシン</t>
    </rPh>
    <rPh sb="140" eb="141">
      <t>オコナ</t>
    </rPh>
    <rPh sb="145" eb="1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</si>
</sst>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CB-434E-9CD5-1EE845AF09B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DBCB-434E-9CD5-1EE845AF09B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82.99</c:v>
                </c:pt>
                <c:pt idx="1">
                  <c:v>80.14</c:v>
                </c:pt>
                <c:pt idx="2">
                  <c:v>84.97</c:v>
                </c:pt>
                <c:pt idx="3">
                  <c:v>81.650000000000006</c:v>
                </c:pt>
                <c:pt idx="4">
                  <c:v>82.77</c:v>
                </c:pt>
              </c:numCache>
            </c:numRef>
          </c:val>
          <c:extLst>
            <c:ext xmlns:c16="http://schemas.microsoft.com/office/drawing/2014/chart" uri="{C3380CC4-5D6E-409C-BE32-E72D297353CC}">
              <c16:uniqueId val="{00000000-D7F7-44B7-A4D4-DA9C9230D4E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D7F7-44B7-A4D4-DA9C9230D4E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76.459999999999994</c:v>
                </c:pt>
                <c:pt idx="1">
                  <c:v>77.62</c:v>
                </c:pt>
                <c:pt idx="2">
                  <c:v>74.17</c:v>
                </c:pt>
                <c:pt idx="3">
                  <c:v>78.23</c:v>
                </c:pt>
                <c:pt idx="4">
                  <c:v>75.44</c:v>
                </c:pt>
              </c:numCache>
            </c:numRef>
          </c:val>
          <c:extLst>
            <c:ext xmlns:c16="http://schemas.microsoft.com/office/drawing/2014/chart" uri="{C3380CC4-5D6E-409C-BE32-E72D297353CC}">
              <c16:uniqueId val="{00000000-B2B0-45E4-B46D-B58DEC39818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B2B0-45E4-B46D-B58DEC39818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102.16</c:v>
                </c:pt>
                <c:pt idx="1">
                  <c:v>102.76</c:v>
                </c:pt>
                <c:pt idx="2">
                  <c:v>102.38</c:v>
                </c:pt>
                <c:pt idx="3">
                  <c:v>101.12</c:v>
                </c:pt>
                <c:pt idx="4">
                  <c:v>101.37</c:v>
                </c:pt>
              </c:numCache>
            </c:numRef>
          </c:val>
          <c:extLst>
            <c:ext xmlns:c16="http://schemas.microsoft.com/office/drawing/2014/chart" uri="{C3380CC4-5D6E-409C-BE32-E72D297353CC}">
              <c16:uniqueId val="{00000000-A0F5-4C6B-8D76-936E9EAC721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A0F5-4C6B-8D76-936E9EAC721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9.42</c:v>
                </c:pt>
                <c:pt idx="1">
                  <c:v>13.89</c:v>
                </c:pt>
                <c:pt idx="2">
                  <c:v>18.21</c:v>
                </c:pt>
                <c:pt idx="3">
                  <c:v>21.77</c:v>
                </c:pt>
                <c:pt idx="4">
                  <c:v>25.23</c:v>
                </c:pt>
              </c:numCache>
            </c:numRef>
          </c:val>
          <c:extLst>
            <c:ext xmlns:c16="http://schemas.microsoft.com/office/drawing/2014/chart" uri="{C3380CC4-5D6E-409C-BE32-E72D297353CC}">
              <c16:uniqueId val="{00000000-85BE-4B39-92C7-D9FFE370AAB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85BE-4B39-92C7-D9FFE370AAB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5.91</c:v>
                </c:pt>
                <c:pt idx="1">
                  <c:v>5.91</c:v>
                </c:pt>
                <c:pt idx="2">
                  <c:v>5.91</c:v>
                </c:pt>
                <c:pt idx="3">
                  <c:v>5.91</c:v>
                </c:pt>
                <c:pt idx="4">
                  <c:v>5.83</c:v>
                </c:pt>
              </c:numCache>
            </c:numRef>
          </c:val>
          <c:extLst>
            <c:ext xmlns:c16="http://schemas.microsoft.com/office/drawing/2014/chart" uri="{C3380CC4-5D6E-409C-BE32-E72D297353CC}">
              <c16:uniqueId val="{00000000-0C6E-4F49-BCB1-B47554C7E12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0C6E-4F49-BCB1-B47554C7E12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BF-4DCB-B409-8EB4085A81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38BF-4DCB-B409-8EB4085A81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120.01</c:v>
                </c:pt>
                <c:pt idx="1">
                  <c:v>146.63999999999999</c:v>
                </c:pt>
                <c:pt idx="2">
                  <c:v>167.56</c:v>
                </c:pt>
                <c:pt idx="3">
                  <c:v>178.41</c:v>
                </c:pt>
                <c:pt idx="4">
                  <c:v>174.35</c:v>
                </c:pt>
              </c:numCache>
            </c:numRef>
          </c:val>
          <c:extLst>
            <c:ext xmlns:c16="http://schemas.microsoft.com/office/drawing/2014/chart" uri="{C3380CC4-5D6E-409C-BE32-E72D297353CC}">
              <c16:uniqueId val="{00000000-604D-493D-AF86-17A8F266B77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604D-493D-AF86-17A8F266B77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1591.93</c:v>
                </c:pt>
                <c:pt idx="1">
                  <c:v>1498.45</c:v>
                </c:pt>
                <c:pt idx="2">
                  <c:v>1421.27</c:v>
                </c:pt>
                <c:pt idx="3">
                  <c:v>1368.35</c:v>
                </c:pt>
                <c:pt idx="4">
                  <c:v>1335.52</c:v>
                </c:pt>
              </c:numCache>
            </c:numRef>
          </c:val>
          <c:extLst>
            <c:ext xmlns:c16="http://schemas.microsoft.com/office/drawing/2014/chart" uri="{C3380CC4-5D6E-409C-BE32-E72D297353CC}">
              <c16:uniqueId val="{00000000-41D5-4A89-876C-46BC01AB722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41D5-4A89-876C-46BC01AB722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54.63</c:v>
                </c:pt>
                <c:pt idx="1">
                  <c:v>59.18</c:v>
                </c:pt>
                <c:pt idx="2">
                  <c:v>58.61</c:v>
                </c:pt>
                <c:pt idx="3">
                  <c:v>60.16</c:v>
                </c:pt>
                <c:pt idx="4">
                  <c:v>60.31</c:v>
                </c:pt>
              </c:numCache>
            </c:numRef>
          </c:val>
          <c:extLst>
            <c:ext xmlns:c16="http://schemas.microsoft.com/office/drawing/2014/chart" uri="{C3380CC4-5D6E-409C-BE32-E72D297353CC}">
              <c16:uniqueId val="{00000000-3F62-4092-880E-BD64164CC14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3F62-4092-880E-BD64164CC14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292.01</c:v>
                </c:pt>
                <c:pt idx="1">
                  <c:v>281.88</c:v>
                </c:pt>
                <c:pt idx="2">
                  <c:v>284.72000000000003</c:v>
                </c:pt>
                <c:pt idx="3">
                  <c:v>276.45999999999998</c:v>
                </c:pt>
                <c:pt idx="4">
                  <c:v>275.14</c:v>
                </c:pt>
              </c:numCache>
            </c:numRef>
          </c:val>
          <c:extLst>
            <c:ext xmlns:c16="http://schemas.microsoft.com/office/drawing/2014/chart" uri="{C3380CC4-5D6E-409C-BE32-E72D297353CC}">
              <c16:uniqueId val="{00000000-6874-4EE0-9731-A3FFC01A8B9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6874-4EE0-9731-A3FFC01A8B9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秋田県　美郷町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18189</v>
      </c>
      <c r="AM8" s="59"/>
      <c r="AN8" s="59"/>
      <c r="AO8" s="59"/>
      <c r="AP8" s="59"/>
      <c r="AQ8" s="59"/>
      <c r="AR8" s="59"/>
      <c r="AS8" s="59"/>
      <c r="AT8" s="56">
        <f>データ!$S$6</f>
        <v>168.32</v>
      </c>
      <c r="AU8" s="57"/>
      <c r="AV8" s="57"/>
      <c r="AW8" s="57"/>
      <c r="AX8" s="57"/>
      <c r="AY8" s="57"/>
      <c r="AZ8" s="57"/>
      <c r="BA8" s="57"/>
      <c r="BB8" s="46">
        <f>データ!$T$6</f>
        <v>108.06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50.99</v>
      </c>
      <c r="J10" s="57"/>
      <c r="K10" s="57"/>
      <c r="L10" s="57"/>
      <c r="M10" s="57"/>
      <c r="N10" s="57"/>
      <c r="O10" s="58"/>
      <c r="P10" s="46">
        <f>データ!$P$6</f>
        <v>59.3</v>
      </c>
      <c r="Q10" s="46"/>
      <c r="R10" s="46"/>
      <c r="S10" s="46"/>
      <c r="T10" s="46"/>
      <c r="U10" s="46"/>
      <c r="V10" s="46"/>
      <c r="W10" s="59">
        <f>データ!$Q$6</f>
        <v>3520</v>
      </c>
      <c r="X10" s="59"/>
      <c r="Y10" s="59"/>
      <c r="Z10" s="59"/>
      <c r="AA10" s="59"/>
      <c r="AB10" s="59"/>
      <c r="AC10" s="59"/>
      <c r="AD10" s="2"/>
      <c r="AE10" s="2"/>
      <c r="AF10" s="2"/>
      <c r="AG10" s="2"/>
      <c r="AH10" s="2"/>
      <c r="AI10" s="2"/>
      <c r="AJ10" s="2"/>
      <c r="AK10" s="2"/>
      <c r="AL10" s="59">
        <f>データ!$U$6</f>
        <v>10714</v>
      </c>
      <c r="AM10" s="59"/>
      <c r="AN10" s="59"/>
      <c r="AO10" s="59"/>
      <c r="AP10" s="59"/>
      <c r="AQ10" s="59"/>
      <c r="AR10" s="59"/>
      <c r="AS10" s="59"/>
      <c r="AT10" s="56">
        <f>データ!$V$6</f>
        <v>77.849999999999994</v>
      </c>
      <c r="AU10" s="57"/>
      <c r="AV10" s="57"/>
      <c r="AW10" s="57"/>
      <c r="AX10" s="57"/>
      <c r="AY10" s="57"/>
      <c r="AZ10" s="57"/>
      <c r="BA10" s="57"/>
      <c r="BB10" s="46">
        <f>データ!$W$6</f>
        <v>137.62</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rP8naYvX3zZZuuYNBsVYe6XBWn2Jss6YA4X4gNV8jqLl7BjDS4+25OHJcA7m1cIyfxVhzbA51s2mUIq+yToNg==" saltValue="eZ1O0nJCtS8Ml/Gwm2hGz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54348</v>
      </c>
      <c r="D6" s="20">
        <f t="shared" si="3"/>
        <v>46</v>
      </c>
      <c r="E6" s="20">
        <f t="shared" si="3"/>
        <v>1</v>
      </c>
      <c r="F6" s="20">
        <f t="shared" si="3"/>
        <v>0</v>
      </c>
      <c r="G6" s="20">
        <f t="shared" si="3"/>
        <v>1</v>
      </c>
      <c r="H6" s="20" t="str">
        <f t="shared" si="3"/>
        <v>秋田県　美郷町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50.99</v>
      </c>
      <c r="P6" s="21">
        <f t="shared" si="3"/>
        <v>59.3</v>
      </c>
      <c r="Q6" s="21">
        <f t="shared" si="3"/>
        <v>3520</v>
      </c>
      <c r="R6" s="21">
        <f t="shared" si="3"/>
        <v>18189</v>
      </c>
      <c r="S6" s="21">
        <f t="shared" si="3"/>
        <v>168.32</v>
      </c>
      <c r="T6" s="21">
        <f t="shared" si="3"/>
        <v>108.06</v>
      </c>
      <c r="U6" s="21">
        <f t="shared" si="3"/>
        <v>10714</v>
      </c>
      <c r="V6" s="21">
        <f t="shared" si="3"/>
        <v>77.849999999999994</v>
      </c>
      <c r="W6" s="21">
        <f t="shared" si="3"/>
        <v>137.62</v>
      </c>
      <c r="X6" s="22">
        <f>IF(X7="",NA(),X7)</f>
        <v>102.16</v>
      </c>
      <c r="Y6" s="22">
        <f t="shared" ref="Y6:AG6" si="4">IF(Y7="",NA(),Y7)</f>
        <v>102.76</v>
      </c>
      <c r="Z6" s="22">
        <f t="shared" si="4"/>
        <v>102.38</v>
      </c>
      <c r="AA6" s="22">
        <f t="shared" si="4"/>
        <v>101.12</v>
      </c>
      <c r="AB6" s="22">
        <f t="shared" si="4"/>
        <v>101.37</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120.01</v>
      </c>
      <c r="AU6" s="22">
        <f t="shared" ref="AU6:BC6" si="6">IF(AU7="",NA(),AU7)</f>
        <v>146.63999999999999</v>
      </c>
      <c r="AV6" s="22">
        <f t="shared" si="6"/>
        <v>167.56</v>
      </c>
      <c r="AW6" s="22">
        <f t="shared" si="6"/>
        <v>178.41</v>
      </c>
      <c r="AX6" s="22">
        <f t="shared" si="6"/>
        <v>174.35</v>
      </c>
      <c r="AY6" s="22">
        <f t="shared" si="6"/>
        <v>359.7</v>
      </c>
      <c r="AZ6" s="22">
        <f t="shared" si="6"/>
        <v>362.93</v>
      </c>
      <c r="BA6" s="22">
        <f t="shared" si="6"/>
        <v>371.81</v>
      </c>
      <c r="BB6" s="22">
        <f t="shared" si="6"/>
        <v>384.23</v>
      </c>
      <c r="BC6" s="22">
        <f t="shared" si="6"/>
        <v>364.3</v>
      </c>
      <c r="BD6" s="21" t="str">
        <f>IF(BD7="","",IF(BD7="-","【-】","【"&amp;SUBSTITUTE(TEXT(BD7,"#,##0.00"),"-","△")&amp;"】"))</f>
        <v>【252.29】</v>
      </c>
      <c r="BE6" s="22">
        <f>IF(BE7="",NA(),BE7)</f>
        <v>1591.93</v>
      </c>
      <c r="BF6" s="22">
        <f t="shared" ref="BF6:BN6" si="7">IF(BF7="",NA(),BF7)</f>
        <v>1498.45</v>
      </c>
      <c r="BG6" s="22">
        <f t="shared" si="7"/>
        <v>1421.27</v>
      </c>
      <c r="BH6" s="22">
        <f t="shared" si="7"/>
        <v>1368.35</v>
      </c>
      <c r="BI6" s="22">
        <f t="shared" si="7"/>
        <v>1335.52</v>
      </c>
      <c r="BJ6" s="22">
        <f t="shared" si="7"/>
        <v>447.01</v>
      </c>
      <c r="BK6" s="22">
        <f t="shared" si="7"/>
        <v>439.05</v>
      </c>
      <c r="BL6" s="22">
        <f t="shared" si="7"/>
        <v>465.85</v>
      </c>
      <c r="BM6" s="22">
        <f t="shared" si="7"/>
        <v>439.43</v>
      </c>
      <c r="BN6" s="22">
        <f t="shared" si="7"/>
        <v>438.41</v>
      </c>
      <c r="BO6" s="21" t="str">
        <f>IF(BO7="","",IF(BO7="-","【-】","【"&amp;SUBSTITUTE(TEXT(BO7,"#,##0.00"),"-","△")&amp;"】"))</f>
        <v>【268.07】</v>
      </c>
      <c r="BP6" s="22">
        <f>IF(BP7="",NA(),BP7)</f>
        <v>54.63</v>
      </c>
      <c r="BQ6" s="22">
        <f t="shared" ref="BQ6:BY6" si="8">IF(BQ7="",NA(),BQ7)</f>
        <v>59.18</v>
      </c>
      <c r="BR6" s="22">
        <f t="shared" si="8"/>
        <v>58.61</v>
      </c>
      <c r="BS6" s="22">
        <f t="shared" si="8"/>
        <v>60.16</v>
      </c>
      <c r="BT6" s="22">
        <f t="shared" si="8"/>
        <v>60.31</v>
      </c>
      <c r="BU6" s="22">
        <f t="shared" si="8"/>
        <v>95.81</v>
      </c>
      <c r="BV6" s="22">
        <f t="shared" si="8"/>
        <v>95.26</v>
      </c>
      <c r="BW6" s="22">
        <f t="shared" si="8"/>
        <v>92.39</v>
      </c>
      <c r="BX6" s="22">
        <f t="shared" si="8"/>
        <v>94.41</v>
      </c>
      <c r="BY6" s="22">
        <f t="shared" si="8"/>
        <v>90.96</v>
      </c>
      <c r="BZ6" s="21" t="str">
        <f>IF(BZ7="","",IF(BZ7="-","【-】","【"&amp;SUBSTITUTE(TEXT(BZ7,"#,##0.00"),"-","△")&amp;"】"))</f>
        <v>【97.47】</v>
      </c>
      <c r="CA6" s="22">
        <f>IF(CA7="",NA(),CA7)</f>
        <v>292.01</v>
      </c>
      <c r="CB6" s="22">
        <f t="shared" ref="CB6:CJ6" si="9">IF(CB7="",NA(),CB7)</f>
        <v>281.88</v>
      </c>
      <c r="CC6" s="22">
        <f t="shared" si="9"/>
        <v>284.72000000000003</v>
      </c>
      <c r="CD6" s="22">
        <f t="shared" si="9"/>
        <v>276.45999999999998</v>
      </c>
      <c r="CE6" s="22">
        <f t="shared" si="9"/>
        <v>275.14</v>
      </c>
      <c r="CF6" s="22">
        <f t="shared" si="9"/>
        <v>189.58</v>
      </c>
      <c r="CG6" s="22">
        <f t="shared" si="9"/>
        <v>192.82</v>
      </c>
      <c r="CH6" s="22">
        <f t="shared" si="9"/>
        <v>192.98</v>
      </c>
      <c r="CI6" s="22">
        <f t="shared" si="9"/>
        <v>192.13</v>
      </c>
      <c r="CJ6" s="22">
        <f t="shared" si="9"/>
        <v>197.04</v>
      </c>
      <c r="CK6" s="21" t="str">
        <f>IF(CK7="","",IF(CK7="-","【-】","【"&amp;SUBSTITUTE(TEXT(CK7,"#,##0.00"),"-","△")&amp;"】"))</f>
        <v>【174.75】</v>
      </c>
      <c r="CL6" s="22">
        <f>IF(CL7="",NA(),CL7)</f>
        <v>82.99</v>
      </c>
      <c r="CM6" s="22">
        <f t="shared" ref="CM6:CU6" si="10">IF(CM7="",NA(),CM7)</f>
        <v>80.14</v>
      </c>
      <c r="CN6" s="22">
        <f t="shared" si="10"/>
        <v>84.97</v>
      </c>
      <c r="CO6" s="22">
        <f t="shared" si="10"/>
        <v>81.650000000000006</v>
      </c>
      <c r="CP6" s="22">
        <f t="shared" si="10"/>
        <v>82.77</v>
      </c>
      <c r="CQ6" s="22">
        <f t="shared" si="10"/>
        <v>55.22</v>
      </c>
      <c r="CR6" s="22">
        <f t="shared" si="10"/>
        <v>54.05</v>
      </c>
      <c r="CS6" s="22">
        <f t="shared" si="10"/>
        <v>54.43</v>
      </c>
      <c r="CT6" s="22">
        <f t="shared" si="10"/>
        <v>53.87</v>
      </c>
      <c r="CU6" s="22">
        <f t="shared" si="10"/>
        <v>54.49</v>
      </c>
      <c r="CV6" s="21" t="str">
        <f>IF(CV7="","",IF(CV7="-","【-】","【"&amp;SUBSTITUTE(TEXT(CV7,"#,##0.00"),"-","△")&amp;"】"))</f>
        <v>【59.97】</v>
      </c>
      <c r="CW6" s="22">
        <f>IF(CW7="",NA(),CW7)</f>
        <v>76.459999999999994</v>
      </c>
      <c r="CX6" s="22">
        <f t="shared" ref="CX6:DF6" si="11">IF(CX7="",NA(),CX7)</f>
        <v>77.62</v>
      </c>
      <c r="CY6" s="22">
        <f t="shared" si="11"/>
        <v>74.17</v>
      </c>
      <c r="CZ6" s="22">
        <f t="shared" si="11"/>
        <v>78.23</v>
      </c>
      <c r="DA6" s="22">
        <f t="shared" si="11"/>
        <v>75.44</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9.42</v>
      </c>
      <c r="DI6" s="22">
        <f t="shared" ref="DI6:DQ6" si="12">IF(DI7="",NA(),DI7)</f>
        <v>13.89</v>
      </c>
      <c r="DJ6" s="22">
        <f t="shared" si="12"/>
        <v>18.21</v>
      </c>
      <c r="DK6" s="22">
        <f t="shared" si="12"/>
        <v>21.77</v>
      </c>
      <c r="DL6" s="22">
        <f t="shared" si="12"/>
        <v>25.23</v>
      </c>
      <c r="DM6" s="22">
        <f t="shared" si="12"/>
        <v>47.97</v>
      </c>
      <c r="DN6" s="22">
        <f t="shared" si="12"/>
        <v>49.12</v>
      </c>
      <c r="DO6" s="22">
        <f t="shared" si="12"/>
        <v>49.39</v>
      </c>
      <c r="DP6" s="22">
        <f t="shared" si="12"/>
        <v>50.75</v>
      </c>
      <c r="DQ6" s="22">
        <f t="shared" si="12"/>
        <v>51.72</v>
      </c>
      <c r="DR6" s="21" t="str">
        <f>IF(DR7="","",IF(DR7="-","【-】","【"&amp;SUBSTITUTE(TEXT(DR7,"#,##0.00"),"-","△")&amp;"】"))</f>
        <v>【51.51】</v>
      </c>
      <c r="DS6" s="22">
        <f>IF(DS7="",NA(),DS7)</f>
        <v>5.91</v>
      </c>
      <c r="DT6" s="22">
        <f t="shared" ref="DT6:EB6" si="13">IF(DT7="",NA(),DT7)</f>
        <v>5.91</v>
      </c>
      <c r="DU6" s="22">
        <f t="shared" si="13"/>
        <v>5.91</v>
      </c>
      <c r="DV6" s="22">
        <f t="shared" si="13"/>
        <v>5.91</v>
      </c>
      <c r="DW6" s="22">
        <f t="shared" si="13"/>
        <v>5.83</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1">
        <f t="shared" si="14"/>
        <v>0</v>
      </c>
      <c r="EG6" s="21">
        <f t="shared" si="14"/>
        <v>0</v>
      </c>
      <c r="EH6" s="21">
        <f t="shared" si="14"/>
        <v>0</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54348</v>
      </c>
      <c r="D7" s="24">
        <v>46</v>
      </c>
      <c r="E7" s="24">
        <v>1</v>
      </c>
      <c r="F7" s="24">
        <v>0</v>
      </c>
      <c r="G7" s="24">
        <v>1</v>
      </c>
      <c r="H7" s="24" t="s">
        <v>93</v>
      </c>
      <c r="I7" s="24" t="s">
        <v>94</v>
      </c>
      <c r="J7" s="24" t="s">
        <v>95</v>
      </c>
      <c r="K7" s="24" t="s">
        <v>96</v>
      </c>
      <c r="L7" s="24" t="s">
        <v>97</v>
      </c>
      <c r="M7" s="24" t="s">
        <v>98</v>
      </c>
      <c r="N7" s="25" t="s">
        <v>99</v>
      </c>
      <c r="O7" s="25">
        <v>50.99</v>
      </c>
      <c r="P7" s="25">
        <v>59.3</v>
      </c>
      <c r="Q7" s="25">
        <v>3520</v>
      </c>
      <c r="R7" s="25">
        <v>18189</v>
      </c>
      <c r="S7" s="25">
        <v>168.32</v>
      </c>
      <c r="T7" s="25">
        <v>108.06</v>
      </c>
      <c r="U7" s="25">
        <v>10714</v>
      </c>
      <c r="V7" s="25">
        <v>77.849999999999994</v>
      </c>
      <c r="W7" s="25">
        <v>137.62</v>
      </c>
      <c r="X7" s="25">
        <v>102.16</v>
      </c>
      <c r="Y7" s="25">
        <v>102.76</v>
      </c>
      <c r="Z7" s="25">
        <v>102.38</v>
      </c>
      <c r="AA7" s="25">
        <v>101.12</v>
      </c>
      <c r="AB7" s="25">
        <v>101.37</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120.01</v>
      </c>
      <c r="AU7" s="25">
        <v>146.63999999999999</v>
      </c>
      <c r="AV7" s="25">
        <v>167.56</v>
      </c>
      <c r="AW7" s="25">
        <v>178.41</v>
      </c>
      <c r="AX7" s="25">
        <v>174.35</v>
      </c>
      <c r="AY7" s="25">
        <v>359.7</v>
      </c>
      <c r="AZ7" s="25">
        <v>362.93</v>
      </c>
      <c r="BA7" s="25">
        <v>371.81</v>
      </c>
      <c r="BB7" s="25">
        <v>384.23</v>
      </c>
      <c r="BC7" s="25">
        <v>364.3</v>
      </c>
      <c r="BD7" s="25">
        <v>252.29</v>
      </c>
      <c r="BE7" s="25">
        <v>1591.93</v>
      </c>
      <c r="BF7" s="25">
        <v>1498.45</v>
      </c>
      <c r="BG7" s="25">
        <v>1421.27</v>
      </c>
      <c r="BH7" s="25">
        <v>1368.35</v>
      </c>
      <c r="BI7" s="25">
        <v>1335.52</v>
      </c>
      <c r="BJ7" s="25">
        <v>447.01</v>
      </c>
      <c r="BK7" s="25">
        <v>439.05</v>
      </c>
      <c r="BL7" s="25">
        <v>465.85</v>
      </c>
      <c r="BM7" s="25">
        <v>439.43</v>
      </c>
      <c r="BN7" s="25">
        <v>438.41</v>
      </c>
      <c r="BO7" s="25">
        <v>268.07</v>
      </c>
      <c r="BP7" s="25">
        <v>54.63</v>
      </c>
      <c r="BQ7" s="25">
        <v>59.18</v>
      </c>
      <c r="BR7" s="25">
        <v>58.61</v>
      </c>
      <c r="BS7" s="25">
        <v>60.16</v>
      </c>
      <c r="BT7" s="25">
        <v>60.31</v>
      </c>
      <c r="BU7" s="25">
        <v>95.81</v>
      </c>
      <c r="BV7" s="25">
        <v>95.26</v>
      </c>
      <c r="BW7" s="25">
        <v>92.39</v>
      </c>
      <c r="BX7" s="25">
        <v>94.41</v>
      </c>
      <c r="BY7" s="25">
        <v>90.96</v>
      </c>
      <c r="BZ7" s="25">
        <v>97.47</v>
      </c>
      <c r="CA7" s="25">
        <v>292.01</v>
      </c>
      <c r="CB7" s="25">
        <v>281.88</v>
      </c>
      <c r="CC7" s="25">
        <v>284.72000000000003</v>
      </c>
      <c r="CD7" s="25">
        <v>276.45999999999998</v>
      </c>
      <c r="CE7" s="25">
        <v>275.14</v>
      </c>
      <c r="CF7" s="25">
        <v>189.58</v>
      </c>
      <c r="CG7" s="25">
        <v>192.82</v>
      </c>
      <c r="CH7" s="25">
        <v>192.98</v>
      </c>
      <c r="CI7" s="25">
        <v>192.13</v>
      </c>
      <c r="CJ7" s="25">
        <v>197.04</v>
      </c>
      <c r="CK7" s="25">
        <v>174.75</v>
      </c>
      <c r="CL7" s="25">
        <v>82.99</v>
      </c>
      <c r="CM7" s="25">
        <v>80.14</v>
      </c>
      <c r="CN7" s="25">
        <v>84.97</v>
      </c>
      <c r="CO7" s="25">
        <v>81.650000000000006</v>
      </c>
      <c r="CP7" s="25">
        <v>82.77</v>
      </c>
      <c r="CQ7" s="25">
        <v>55.22</v>
      </c>
      <c r="CR7" s="25">
        <v>54.05</v>
      </c>
      <c r="CS7" s="25">
        <v>54.43</v>
      </c>
      <c r="CT7" s="25">
        <v>53.87</v>
      </c>
      <c r="CU7" s="25">
        <v>54.49</v>
      </c>
      <c r="CV7" s="25">
        <v>59.97</v>
      </c>
      <c r="CW7" s="25">
        <v>76.459999999999994</v>
      </c>
      <c r="CX7" s="25">
        <v>77.62</v>
      </c>
      <c r="CY7" s="25">
        <v>74.17</v>
      </c>
      <c r="CZ7" s="25">
        <v>78.23</v>
      </c>
      <c r="DA7" s="25">
        <v>75.44</v>
      </c>
      <c r="DB7" s="25">
        <v>80.930000000000007</v>
      </c>
      <c r="DC7" s="25">
        <v>80.510000000000005</v>
      </c>
      <c r="DD7" s="25">
        <v>79.44</v>
      </c>
      <c r="DE7" s="25">
        <v>79.489999999999995</v>
      </c>
      <c r="DF7" s="25">
        <v>78.8</v>
      </c>
      <c r="DG7" s="25">
        <v>89.76</v>
      </c>
      <c r="DH7" s="25">
        <v>9.42</v>
      </c>
      <c r="DI7" s="25">
        <v>13.89</v>
      </c>
      <c r="DJ7" s="25">
        <v>18.21</v>
      </c>
      <c r="DK7" s="25">
        <v>21.77</v>
      </c>
      <c r="DL7" s="25">
        <v>25.23</v>
      </c>
      <c r="DM7" s="25">
        <v>47.97</v>
      </c>
      <c r="DN7" s="25">
        <v>49.12</v>
      </c>
      <c r="DO7" s="25">
        <v>49.39</v>
      </c>
      <c r="DP7" s="25">
        <v>50.75</v>
      </c>
      <c r="DQ7" s="25">
        <v>51.72</v>
      </c>
      <c r="DR7" s="25">
        <v>51.51</v>
      </c>
      <c r="DS7" s="25">
        <v>5.91</v>
      </c>
      <c r="DT7" s="25">
        <v>5.91</v>
      </c>
      <c r="DU7" s="25">
        <v>5.91</v>
      </c>
      <c r="DV7" s="25">
        <v>5.91</v>
      </c>
      <c r="DW7" s="25">
        <v>5.83</v>
      </c>
      <c r="DX7" s="25">
        <v>15.33</v>
      </c>
      <c r="DY7" s="25">
        <v>16.760000000000002</v>
      </c>
      <c r="DZ7" s="25">
        <v>18.57</v>
      </c>
      <c r="EA7" s="25">
        <v>21.14</v>
      </c>
      <c r="EB7" s="25">
        <v>22.12</v>
      </c>
      <c r="EC7" s="25">
        <v>23.75</v>
      </c>
      <c r="ED7" s="25">
        <v>0</v>
      </c>
      <c r="EE7" s="25">
        <v>0</v>
      </c>
      <c r="EF7" s="25">
        <v>0</v>
      </c>
      <c r="EG7" s="25">
        <v>0</v>
      </c>
      <c r="EH7" s="25">
        <v>0</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2023-12-05T00:49:02Z</dcterms:created>
  <dcterms:modified xsi:type="dcterms:W3CDTF">2024-01-17T02:15:26Z</dcterms:modified>
  <cp:category/>
</cp:coreProperties>
</file>