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isatonas-01\suido\Ｎｅｗ上下水道班\04農業集落排水\34経営比較分析表\R4分\02_報告\"/>
    </mc:Choice>
  </mc:AlternateContent>
  <xr:revisionPtr revIDLastSave="0" documentId="13_ncr:1_{88B8E0A2-FB6C-4B62-97EB-16F6DE312686}" xr6:coauthVersionLast="47" xr6:coauthVersionMax="47" xr10:uidLastSave="{00000000-0000-0000-0000-000000000000}"/>
  <workbookProtection workbookAlgorithmName="SHA-512" workbookHashValue="q9y7BB/dmd4FsBm8yu/Y96tuglB0rbc3N1nz4OSBrYRfARyiwD6wSJlKS/YQS2+7Q+v/gJAEcJb2OeTPJc4FcQ==" workbookSaltValue="iygjio5tyUhiorE4gIVYRw==" workbookSpinCount="100000" lockStructure="1"/>
  <bookViews>
    <workbookView xWindow="-108" yWindow="-108" windowWidth="23256" windowHeight="1245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P10" i="4"/>
  <c r="I10" i="4"/>
  <c r="B10"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<sst xmlns="http://schemas.openxmlformats.org/spreadsheetml/2006/main" count="236" uniqueCount="120">
  <si>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</si>
  <si>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</si>
  <si>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</si>
  <si>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</si>
  <si>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</si>
  <si>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</si>
  <si>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</si>
  <si>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</si>
  <si>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</si>
  <si>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</si>
  <si>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</si>
  <si>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</si>
  <si>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</si>
  <si>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</si>
  <si>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</si>
  <si>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</si>
  <si>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</si>
  <si>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</si>
  <si>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</si>
  <si>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</si>
  <si>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</si>
  <si>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</si>
  <si>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</si>
  <si>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</si>
  <si>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</si>
  <si>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</si>
  <si>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</si>
  <si>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</si>
  <si>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</si>
  <si>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</si>
  <si>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</si>
  <si>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</si>
  <si>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</si>
  <si>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</si>
  <si>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</si>
  <si>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</si>
  <si>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</si>
  <si>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</si>
  <si>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</si>
  <si>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</si>
  <si>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</si>
  <si>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</si>
  <si>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</si>
  <si>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</si>
  <si>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</si>
  <si>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</si>
  <si>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</si>
  <si>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</si>
  <si>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</si>
  <si>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</si>
  <si>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</si>
  <si>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</si>
  <si>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</si>
  <si>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</si>
  <si>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</si>
  <si>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</si>
  <si>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</si>
  <si>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</si>
  <si>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</si>
  <si>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</si>
  <si>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</si>
  <si>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</si>
  <si>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</si>
  <si>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</si>
  <si>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</si>
  <si>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</si>
  <si>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</si>
  <si>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</si>
  <si>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</si>
  <si>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</si>
  <si>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</si>
  <si>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</si>
  <si>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</si>
  <si>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</si>
  <si>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</si>
  <si>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</si>
  <si>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</si>
  <si>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</si>
  <si>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</si>
  <si>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</si>
  <si>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</si>
  <si>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</si>
  <si>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</si>
  <si>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</si>
  <si>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</si>
  <si>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</si>
  <si>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</si>
  <si>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</si>
  <si>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</si>
  <si>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</si>
  <si>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</si>
  <si>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</si>
  <si>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</si>
  <si>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</si>
  <si>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</si>
  <si>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</si>
  <si>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</si>
  <si>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美郷町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</si>
  <si>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</si>
  <si>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</si>
  <si>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</si>
  <si>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</si>
  <si>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</si>
  <si>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</si>
  <si>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</si>
  <si>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</si>
  <si>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</si>
  <si>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</si>
  <si>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</si>
  <si>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</si>
  <si>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</si>
  <si>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</si>
  <si>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</si>
  <si>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</si>
  <si>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</si>
  <si>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</si>
  <si>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</si>
  <si>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【③管渠改善率】
　施工から30年以上経過している管路の経年劣化の状況や更新等に備え、必要なの財源確保に努めるとともに、経営に与える影響を踏まえた分析を行い、平成27年度に策定した生活排水処理施設整備構想を基に必要に応じて投資計画等の検討が必要である。</t>
    <phoneticPr fontId="4"/>
  </si>
  <si>
    <t>　経常利益が赤字で収益的収支比率も100%を割り込んでいる。経営規模に比べて起債の規模が大きいことによる元金及び利息の支払いが損益計算書上の収益圧迫要因となっている。そのため、今後も必要経費の見直しが必要である。
　また、施設利用率を上げるために、平成27年度に策定した生活排水処理施設整備構想を基に施設の耐用年数等を踏まえ、施設の更新・統合を行っていく必要がある。
　</t>
    <phoneticPr fontId="4"/>
  </si>
  <si>
    <t>【①収益的収支比率】
　総収益の内訳としては約51,206千円の料金収入と約86,903千円の一般会計からの繰入金が柱となっており、一般会計繰入金に大きく依存している収益構造となっている。なお、比率が例年63.66～71.23%で推移しているが、これは起債の償還金の返済が大きいためであり、100%に満たない分を資本費平準化債で賄っている。
【④企業債残高対事業規模比率】
　当該値は平均値と比較して、起債償還のピークが過ぎたことにより年々減少している。
　状況を把握・予測することにより、現世代と将来世代の負担割合の適切性を検証し、将来世代への負担が高まっている可能性がある場合は、今後の起債割合や使用料の見直しを要する。
【⑤経費回収率】
　平均値近くで推移しているが、100%を割り込んでいる。使用料以外の収入で経費が賄われているため、引き続き経営改善を図っていく。
【⑥汚水処理原価】
　当該値は平均値と比較して低い状態で推移しているが、引き続き汚水処理原価を抑えていく。
【⑦施設利用率】
　平均値付近で推移しているが、平成27年度に策定した生活排水処理施設整備構想を基に施設の耐用年数等を踏まえ、施設の更新・統合を今後行っていく。
【⑧水洗化率】
　区域内の住民の水洗化に対する意識が高く、施設の設置当初からの加入者が多かったことと、区域内に新築される住居が増えていることにより、当該値は平均値に比べ高い。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</si>
</sst>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70-4934-B8EA-41DC2B9413C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A270-4934-B8EA-41DC2B9413C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54.14</c:v>
                </c:pt>
                <c:pt idx="1">
                  <c:v>50.58</c:v>
                </c:pt>
                <c:pt idx="2">
                  <c:v>57.83</c:v>
                </c:pt>
                <c:pt idx="3">
                  <c:v>54.72</c:v>
                </c:pt>
                <c:pt idx="4">
                  <c:v>56.48</c:v>
                </c:pt>
              </c:numCache>
            </c:numRef>
          </c:val>
          <c:extLst>
            <c:ext xmlns:c16="http://schemas.microsoft.com/office/drawing/2014/chart" uri="{C3380CC4-5D6E-409C-BE32-E72D297353CC}">
              <c16:uniqueId val="{00000000-BFE9-4048-9203-CF613A4342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BFE9-4048-9203-CF613A4342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93.68</c:v>
                </c:pt>
                <c:pt idx="1">
                  <c:v>94.58</c:v>
                </c:pt>
                <c:pt idx="2">
                  <c:v>95.31</c:v>
                </c:pt>
                <c:pt idx="3">
                  <c:v>95.8</c:v>
                </c:pt>
                <c:pt idx="4">
                  <c:v>95.99</c:v>
                </c:pt>
              </c:numCache>
            </c:numRef>
          </c:val>
          <c:extLst>
            <c:ext xmlns:c16="http://schemas.microsoft.com/office/drawing/2014/chart" uri="{C3380CC4-5D6E-409C-BE32-E72D297353CC}">
              <c16:uniqueId val="{00000000-4B2B-49B8-95C8-302F15A6A92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4B2B-49B8-95C8-302F15A6A92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71.23</c:v>
                </c:pt>
                <c:pt idx="1">
                  <c:v>70.569999999999993</c:v>
                </c:pt>
                <c:pt idx="2">
                  <c:v>66.06</c:v>
                </c:pt>
                <c:pt idx="3">
                  <c:v>68.42</c:v>
                </c:pt>
                <c:pt idx="4">
                  <c:v>63.66</c:v>
                </c:pt>
              </c:numCache>
            </c:numRef>
          </c:val>
          <c:extLst>
            <c:ext xmlns:c16="http://schemas.microsoft.com/office/drawing/2014/chart" uri="{C3380CC4-5D6E-409C-BE32-E72D297353CC}">
              <c16:uniqueId val="{00000000-8A84-4153-9CCE-C7D9EB09B4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84-4153-9CCE-C7D9EB09B4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9C-4359-90ED-0F4F073952F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9C-4359-90ED-0F4F073952F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00-46EA-9D4C-5D33309C03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00-46EA-9D4C-5D33309C03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F4-4BCA-82DF-7295209FF50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F4-4BCA-82DF-7295209FF50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BE-4DDE-8E1C-037D84FA720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BE-4DDE-8E1C-037D84FA720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1112.3800000000001</c:v>
                </c:pt>
                <c:pt idx="1">
                  <c:v>1056.43</c:v>
                </c:pt>
                <c:pt idx="2">
                  <c:v>946.06</c:v>
                </c:pt>
                <c:pt idx="3">
                  <c:v>849.29</c:v>
                </c:pt>
                <c:pt idx="4">
                  <c:v>765.36</c:v>
                </c:pt>
              </c:numCache>
            </c:numRef>
          </c:val>
          <c:extLst>
            <c:ext xmlns:c16="http://schemas.microsoft.com/office/drawing/2014/chart" uri="{C3380CC4-5D6E-409C-BE32-E72D297353CC}">
              <c16:uniqueId val="{00000000-8612-4590-8AF6-6F903D8E68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8612-4590-8AF6-6F903D8E68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67.81</c:v>
                </c:pt>
                <c:pt idx="1">
                  <c:v>85.16</c:v>
                </c:pt>
                <c:pt idx="2">
                  <c:v>86.85</c:v>
                </c:pt>
                <c:pt idx="3">
                  <c:v>89.98</c:v>
                </c:pt>
                <c:pt idx="4">
                  <c:v>72.88</c:v>
                </c:pt>
              </c:numCache>
            </c:numRef>
          </c:val>
          <c:extLst>
            <c:ext xmlns:c16="http://schemas.microsoft.com/office/drawing/2014/chart" uri="{C3380CC4-5D6E-409C-BE32-E72D297353CC}">
              <c16:uniqueId val="{00000000-537E-456B-B8AA-07208CB3A4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537E-456B-B8AA-07208CB3A4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201.2</c:v>
                </c:pt>
                <c:pt idx="1">
                  <c:v>151.99</c:v>
                </c:pt>
                <c:pt idx="2">
                  <c:v>162.54</c:v>
                </c:pt>
                <c:pt idx="3">
                  <c:v>151.79</c:v>
                </c:pt>
                <c:pt idx="4">
                  <c:v>186.58</c:v>
                </c:pt>
              </c:numCache>
            </c:numRef>
          </c:val>
          <c:extLst>
            <c:ext xmlns:c16="http://schemas.microsoft.com/office/drawing/2014/chart" uri="{C3380CC4-5D6E-409C-BE32-E72D297353CC}">
              <c16:uniqueId val="{00000000-A506-4DB9-8A3F-2D3C4614AD3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A506-4DB9-8A3F-2D3C4614AD3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0"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秋田県　美郷町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18189</v>
      </c>
      <c r="AM8" s="37"/>
      <c r="AN8" s="37"/>
      <c r="AO8" s="37"/>
      <c r="AP8" s="37"/>
      <c r="AQ8" s="37"/>
      <c r="AR8" s="37"/>
      <c r="AS8" s="37"/>
      <c r="AT8" s="38">
        <f>データ!T6</f>
        <v>168.32</v>
      </c>
      <c r="AU8" s="38"/>
      <c r="AV8" s="38"/>
      <c r="AW8" s="38"/>
      <c r="AX8" s="38"/>
      <c r="AY8" s="38"/>
      <c r="AZ8" s="38"/>
      <c r="BA8" s="38"/>
      <c r="BB8" s="38">
        <f>データ!U6</f>
        <v>108.06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21.39</v>
      </c>
      <c r="Q10" s="38"/>
      <c r="R10" s="38"/>
      <c r="S10" s="38"/>
      <c r="T10" s="38"/>
      <c r="U10" s="38"/>
      <c r="V10" s="38"/>
      <c r="W10" s="38">
        <f>データ!Q6</f>
        <v>94.67</v>
      </c>
      <c r="X10" s="38"/>
      <c r="Y10" s="38"/>
      <c r="Z10" s="38"/>
      <c r="AA10" s="38"/>
      <c r="AB10" s="38"/>
      <c r="AC10" s="38"/>
      <c r="AD10" s="37">
        <f>データ!R6</f>
        <v>2695</v>
      </c>
      <c r="AE10" s="37"/>
      <c r="AF10" s="37"/>
      <c r="AG10" s="37"/>
      <c r="AH10" s="37"/>
      <c r="AI10" s="37"/>
      <c r="AJ10" s="37"/>
      <c r="AK10" s="2"/>
      <c r="AL10" s="37">
        <f>データ!V6</f>
        <v>3864</v>
      </c>
      <c r="AM10" s="37"/>
      <c r="AN10" s="37"/>
      <c r="AO10" s="37"/>
      <c r="AP10" s="37"/>
      <c r="AQ10" s="37"/>
      <c r="AR10" s="37"/>
      <c r="AS10" s="37"/>
      <c r="AT10" s="38">
        <f>データ!W6</f>
        <v>3.02</v>
      </c>
      <c r="AU10" s="38"/>
      <c r="AV10" s="38"/>
      <c r="AW10" s="38"/>
      <c r="AX10" s="38"/>
      <c r="AY10" s="38"/>
      <c r="AZ10" s="38"/>
      <c r="BA10" s="38"/>
      <c r="BB10" s="38">
        <f>データ!X6</f>
        <v>1279.47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T8f7ZDItsALiH6Hxo4ud0qZacfHj4A2xOWcvvXd0YyLbMx6DtS1TP8zhmdn/WXGjauhcXoPTbC6HccXqpVmp2Q==" saltValue="2J79WEMV699AAJZDJlOrS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54348</v>
      </c>
      <c r="D6" s="19">
        <f t="shared" si="3"/>
        <v>47</v>
      </c>
      <c r="E6" s="19">
        <f t="shared" si="3"/>
        <v>17</v>
      </c>
      <c r="F6" s="19">
        <f t="shared" si="3"/>
        <v>5</v>
      </c>
      <c r="G6" s="19">
        <f t="shared" si="3"/>
        <v>0</v>
      </c>
      <c r="H6" s="19" t="str">
        <f t="shared" si="3"/>
        <v>秋田県　美郷町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21.39</v>
      </c>
      <c r="Q6" s="20">
        <f t="shared" si="3"/>
        <v>94.67</v>
      </c>
      <c r="R6" s="20">
        <f t="shared" si="3"/>
        <v>2695</v>
      </c>
      <c r="S6" s="20">
        <f t="shared" si="3"/>
        <v>18189</v>
      </c>
      <c r="T6" s="20">
        <f t="shared" si="3"/>
        <v>168.32</v>
      </c>
      <c r="U6" s="20">
        <f t="shared" si="3"/>
        <v>108.06</v>
      </c>
      <c r="V6" s="20">
        <f t="shared" si="3"/>
        <v>3864</v>
      </c>
      <c r="W6" s="20">
        <f t="shared" si="3"/>
        <v>3.02</v>
      </c>
      <c r="X6" s="20">
        <f t="shared" si="3"/>
        <v>1279.47</v>
      </c>
      <c r="Y6" s="21">
        <f>IF(Y7="",NA(),Y7)</f>
        <v>71.23</v>
      </c>
      <c r="Z6" s="21">
        <f t="shared" ref="Z6:AH6" si="4">IF(Z7="",NA(),Z7)</f>
        <v>70.569999999999993</v>
      </c>
      <c r="AA6" s="21">
        <f t="shared" si="4"/>
        <v>66.06</v>
      </c>
      <c r="AB6" s="21">
        <f t="shared" si="4"/>
        <v>68.42</v>
      </c>
      <c r="AC6" s="21">
        <f t="shared" si="4"/>
        <v>63.66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1112.3800000000001</v>
      </c>
      <c r="BG6" s="21">
        <f t="shared" ref="BG6:BO6" si="7">IF(BG7="",NA(),BG7)</f>
        <v>1056.43</v>
      </c>
      <c r="BH6" s="21">
        <f t="shared" si="7"/>
        <v>946.06</v>
      </c>
      <c r="BI6" s="21">
        <f t="shared" si="7"/>
        <v>849.29</v>
      </c>
      <c r="BJ6" s="21">
        <f t="shared" si="7"/>
        <v>765.36</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67.81</v>
      </c>
      <c r="BR6" s="21">
        <f t="shared" ref="BR6:BZ6" si="8">IF(BR7="",NA(),BR7)</f>
        <v>85.16</v>
      </c>
      <c r="BS6" s="21">
        <f t="shared" si="8"/>
        <v>86.85</v>
      </c>
      <c r="BT6" s="21">
        <f t="shared" si="8"/>
        <v>89.98</v>
      </c>
      <c r="BU6" s="21">
        <f t="shared" si="8"/>
        <v>72.88</v>
      </c>
      <c r="BV6" s="21">
        <f t="shared" si="8"/>
        <v>65.39</v>
      </c>
      <c r="BW6" s="21">
        <f t="shared" si="8"/>
        <v>65.37</v>
      </c>
      <c r="BX6" s="21">
        <f t="shared" si="8"/>
        <v>68.11</v>
      </c>
      <c r="BY6" s="21">
        <f t="shared" si="8"/>
        <v>67.23</v>
      </c>
      <c r="BZ6" s="21">
        <f t="shared" si="8"/>
        <v>61.82</v>
      </c>
      <c r="CA6" s="20" t="str">
        <f>IF(CA7="","",IF(CA7="-","【-】","【"&amp;SUBSTITUTE(TEXT(CA7,"#,##0.00"),"-","△")&amp;"】"))</f>
        <v>【57.02】</v>
      </c>
      <c r="CB6" s="21">
        <f>IF(CB7="",NA(),CB7)</f>
        <v>201.2</v>
      </c>
      <c r="CC6" s="21">
        <f t="shared" ref="CC6:CK6" si="9">IF(CC7="",NA(),CC7)</f>
        <v>151.99</v>
      </c>
      <c r="CD6" s="21">
        <f t="shared" si="9"/>
        <v>162.54</v>
      </c>
      <c r="CE6" s="21">
        <f t="shared" si="9"/>
        <v>151.79</v>
      </c>
      <c r="CF6" s="21">
        <f t="shared" si="9"/>
        <v>186.58</v>
      </c>
      <c r="CG6" s="21">
        <f t="shared" si="9"/>
        <v>230.88</v>
      </c>
      <c r="CH6" s="21">
        <f t="shared" si="9"/>
        <v>228.99</v>
      </c>
      <c r="CI6" s="21">
        <f t="shared" si="9"/>
        <v>222.41</v>
      </c>
      <c r="CJ6" s="21">
        <f t="shared" si="9"/>
        <v>228.21</v>
      </c>
      <c r="CK6" s="21">
        <f t="shared" si="9"/>
        <v>246.9</v>
      </c>
      <c r="CL6" s="20" t="str">
        <f>IF(CL7="","",IF(CL7="-","【-】","【"&amp;SUBSTITUTE(TEXT(CL7,"#,##0.00"),"-","△")&amp;"】"))</f>
        <v>【273.68】</v>
      </c>
      <c r="CM6" s="21">
        <f>IF(CM7="",NA(),CM7)</f>
        <v>54.14</v>
      </c>
      <c r="CN6" s="21">
        <f t="shared" ref="CN6:CV6" si="10">IF(CN7="",NA(),CN7)</f>
        <v>50.58</v>
      </c>
      <c r="CO6" s="21">
        <f t="shared" si="10"/>
        <v>57.83</v>
      </c>
      <c r="CP6" s="21">
        <f t="shared" si="10"/>
        <v>54.72</v>
      </c>
      <c r="CQ6" s="21">
        <f t="shared" si="10"/>
        <v>56.48</v>
      </c>
      <c r="CR6" s="21">
        <f t="shared" si="10"/>
        <v>56.72</v>
      </c>
      <c r="CS6" s="21">
        <f t="shared" si="10"/>
        <v>54.06</v>
      </c>
      <c r="CT6" s="21">
        <f t="shared" si="10"/>
        <v>55.26</v>
      </c>
      <c r="CU6" s="21">
        <f t="shared" si="10"/>
        <v>54.54</v>
      </c>
      <c r="CV6" s="21">
        <f t="shared" si="10"/>
        <v>52.9</v>
      </c>
      <c r="CW6" s="20" t="str">
        <f>IF(CW7="","",IF(CW7="-","【-】","【"&amp;SUBSTITUTE(TEXT(CW7,"#,##0.00"),"-","△")&amp;"】"))</f>
        <v>【52.55】</v>
      </c>
      <c r="CX6" s="21">
        <f>IF(CX7="",NA(),CX7)</f>
        <v>93.68</v>
      </c>
      <c r="CY6" s="21">
        <f t="shared" ref="CY6:DG6" si="11">IF(CY7="",NA(),CY7)</f>
        <v>94.58</v>
      </c>
      <c r="CZ6" s="21">
        <f t="shared" si="11"/>
        <v>95.31</v>
      </c>
      <c r="DA6" s="21">
        <f t="shared" si="11"/>
        <v>95.8</v>
      </c>
      <c r="DB6" s="21">
        <f t="shared" si="11"/>
        <v>95.99</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2">
      <c r="A7" s="14"/>
      <c r="B7" s="23">
        <v>2022</v>
      </c>
      <c r="C7" s="23">
        <v>54348</v>
      </c>
      <c r="D7" s="23">
        <v>47</v>
      </c>
      <c r="E7" s="23">
        <v>17</v>
      </c>
      <c r="F7" s="23">
        <v>5</v>
      </c>
      <c r="G7" s="23">
        <v>0</v>
      </c>
      <c r="H7" s="23" t="s">
        <v>97</v>
      </c>
      <c r="I7" s="23" t="s">
        <v>98</v>
      </c>
      <c r="J7" s="23" t="s">
        <v>99</v>
      </c>
      <c r="K7" s="23" t="s">
        <v>100</v>
      </c>
      <c r="L7" s="23" t="s">
        <v>101</v>
      </c>
      <c r="M7" s="23" t="s">
        <v>102</v>
      </c>
      <c r="N7" s="24" t="s">
        <v>103</v>
      </c>
      <c r="O7" s="24" t="s">
        <v>104</v>
      </c>
      <c r="P7" s="24">
        <v>21.39</v>
      </c>
      <c r="Q7" s="24">
        <v>94.67</v>
      </c>
      <c r="R7" s="24">
        <v>2695</v>
      </c>
      <c r="S7" s="24">
        <v>18189</v>
      </c>
      <c r="T7" s="24">
        <v>168.32</v>
      </c>
      <c r="U7" s="24">
        <v>108.06</v>
      </c>
      <c r="V7" s="24">
        <v>3864</v>
      </c>
      <c r="W7" s="24">
        <v>3.02</v>
      </c>
      <c r="X7" s="24">
        <v>1279.47</v>
      </c>
      <c r="Y7" s="24">
        <v>71.23</v>
      </c>
      <c r="Z7" s="24">
        <v>70.569999999999993</v>
      </c>
      <c r="AA7" s="24">
        <v>66.06</v>
      </c>
      <c r="AB7" s="24">
        <v>68.42</v>
      </c>
      <c r="AC7" s="24">
        <v>63.66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1112.3800000000001</v>
      </c>
      <c r="BG7" s="24">
        <v>1056.43</v>
      </c>
      <c r="BH7" s="24">
        <v>946.06</v>
      </c>
      <c r="BI7" s="24">
        <v>849.29</v>
      </c>
      <c r="BJ7" s="24">
        <v>765.36</v>
      </c>
      <c r="BK7" s="24">
        <v>654.91999999999996</v>
      </c>
      <c r="BL7" s="24">
        <v>654.71</v>
      </c>
      <c r="BM7" s="24">
        <v>783.8</v>
      </c>
      <c r="BN7" s="24">
        <v>778.81</v>
      </c>
      <c r="BO7" s="24">
        <v>718.49</v>
      </c>
      <c r="BP7" s="24">
        <v>809.19</v>
      </c>
      <c r="BQ7" s="24">
        <v>67.81</v>
      </c>
      <c r="BR7" s="24">
        <v>85.16</v>
      </c>
      <c r="BS7" s="24">
        <v>86.85</v>
      </c>
      <c r="BT7" s="24">
        <v>89.98</v>
      </c>
      <c r="BU7" s="24">
        <v>72.88</v>
      </c>
      <c r="BV7" s="24">
        <v>65.39</v>
      </c>
      <c r="BW7" s="24">
        <v>65.37</v>
      </c>
      <c r="BX7" s="24">
        <v>68.11</v>
      </c>
      <c r="BY7" s="24">
        <v>67.23</v>
      </c>
      <c r="BZ7" s="24">
        <v>61.82</v>
      </c>
      <c r="CA7" s="24">
        <v>57.02</v>
      </c>
      <c r="CB7" s="24">
        <v>201.2</v>
      </c>
      <c r="CC7" s="24">
        <v>151.99</v>
      </c>
      <c r="CD7" s="24">
        <v>162.54</v>
      </c>
      <c r="CE7" s="24">
        <v>151.79</v>
      </c>
      <c r="CF7" s="24">
        <v>186.58</v>
      </c>
      <c r="CG7" s="24">
        <v>230.88</v>
      </c>
      <c r="CH7" s="24">
        <v>228.99</v>
      </c>
      <c r="CI7" s="24">
        <v>222.41</v>
      </c>
      <c r="CJ7" s="24">
        <v>228.21</v>
      </c>
      <c r="CK7" s="24">
        <v>246.9</v>
      </c>
      <c r="CL7" s="24">
        <v>273.68</v>
      </c>
      <c r="CM7" s="24">
        <v>54.14</v>
      </c>
      <c r="CN7" s="24">
        <v>50.58</v>
      </c>
      <c r="CO7" s="24">
        <v>57.83</v>
      </c>
      <c r="CP7" s="24">
        <v>54.72</v>
      </c>
      <c r="CQ7" s="24">
        <v>56.48</v>
      </c>
      <c r="CR7" s="24">
        <v>56.72</v>
      </c>
      <c r="CS7" s="24">
        <v>54.06</v>
      </c>
      <c r="CT7" s="24">
        <v>55.26</v>
      </c>
      <c r="CU7" s="24">
        <v>54.54</v>
      </c>
      <c r="CV7" s="24">
        <v>52.9</v>
      </c>
      <c r="CW7" s="24">
        <v>52.55</v>
      </c>
      <c r="CX7" s="24">
        <v>93.68</v>
      </c>
      <c r="CY7" s="24">
        <v>94.58</v>
      </c>
      <c r="CZ7" s="24">
        <v>95.31</v>
      </c>
      <c r="DA7" s="24">
        <v>95.8</v>
      </c>
      <c r="DB7" s="24">
        <v>95.99</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0.02</v>
      </c>
      <c r="EM7" s="24">
        <v>0.01</v>
      </c>
      <c r="EN7" s="24">
        <v>0.01</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114</v>
      </c>
      <c r="E13" t="s">
        <v>115</v>
      </c>
      <c r="F13" t="s">
        <v>113</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2024-01-19T07:06:40Z</cp:lastPrinted>
  <dcterms:created xsi:type="dcterms:W3CDTF">2023-12-12T02:52:17Z</dcterms:created>
  <dcterms:modified xsi:type="dcterms:W3CDTF">2024-01-19T07:06:41Z</dcterms:modified>
  <cp:category/>
</cp:coreProperties>
</file>